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45" windowHeight="8970" tabRatio="601" activeTab="0"/>
  </bookViews>
  <sheets>
    <sheet name="Summary" sheetId="1" r:id="rId1"/>
    <sheet name="Comp Stmt" sheetId="2" r:id="rId2"/>
    <sheet name="Financial Position" sheetId="3" r:id="rId3"/>
    <sheet name="Cash Flow" sheetId="4" r:id="rId4"/>
    <sheet name="Equity" sheetId="5" r:id="rId5"/>
  </sheets>
  <definedNames>
    <definedName name="_xlnm.Print_Area" localSheetId="3">'Cash Flow'!$A$2:$E$67</definedName>
    <definedName name="_xlnm.Print_Area" localSheetId="1">'Comp Stmt'!$B$1:$G$44</definedName>
    <definedName name="_xlnm.Print_Area" localSheetId="4">'Equity'!$A$1:$M$31</definedName>
    <definedName name="_xlnm.Print_Area" localSheetId="2">'Financial Position'!$A$2:$H$57</definedName>
    <definedName name="_xlnm.Print_Area" localSheetId="0">'Summary'!$A$1:$G$41</definedName>
  </definedNames>
  <calcPr fullCalcOnLoad="1"/>
</workbook>
</file>

<file path=xl/sharedStrings.xml><?xml version="1.0" encoding="utf-8"?>
<sst xmlns="http://schemas.openxmlformats.org/spreadsheetml/2006/main" count="223" uniqueCount="159">
  <si>
    <t>AS AT END</t>
  </si>
  <si>
    <t>QUARTER</t>
  </si>
  <si>
    <t>RM'000</t>
  </si>
  <si>
    <t>Long Term Borrowings</t>
  </si>
  <si>
    <t>Revenue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</si>
  <si>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</si>
  <si>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</si>
  <si>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</si>
  <si>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</si>
  <si>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</si>
  <si>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</si>
  <si>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</si>
  <si>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</si>
  <si>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interest</t>
  </si>
  <si>
    <t>(sen)</t>
  </si>
  <si>
    <t>Dividend per share (sen)</t>
  </si>
  <si>
    <t>AS AT END OF CURRENT</t>
  </si>
  <si>
    <t>AS AT PRECEDING FINANCIAL</t>
  </si>
  <si>
    <t>YEAR END</t>
  </si>
  <si>
    <t>Part A3 :- ADDITIONAL INFORMATION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</si>
  <si>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</si>
  <si>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</si>
  <si>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</si>
  <si>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</si>
  <si>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</si>
  <si>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</si>
  <si>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</si>
  <si>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Deferred Taxation</t>
  </si>
  <si>
    <t>Cost Of Sales</t>
  </si>
  <si>
    <t>Gross Profit</t>
  </si>
  <si>
    <t>Operating Expenses</t>
  </si>
  <si>
    <t>Finance Costs</t>
  </si>
  <si>
    <t>BRIGHT PACKAGING INDUSTRY BERHAD (161776 - W)</t>
  </si>
  <si>
    <t>Preceding</t>
  </si>
  <si>
    <t>Quarter</t>
  </si>
  <si>
    <t>Ended</t>
  </si>
  <si>
    <t>CASH FLOW FROM OPERATING ACTIVITIES</t>
  </si>
  <si>
    <t>Adjustment for non-cash flow:-</t>
  </si>
  <si>
    <t xml:space="preserve">   Depreciation of property, plant and equipment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</si>
  <si>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</si>
  <si>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</si>
  <si>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</si>
  <si>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</si>
  <si>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</si>
  <si>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Taxation paid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</si>
  <si>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</si>
  <si>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</si>
  <si>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</si>
  <si>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</si>
  <si>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CASH FLOW FROM FINANCING ACTIVITIES</t>
  </si>
  <si>
    <t>Proceeds from issue of shares</t>
  </si>
  <si>
    <t>Repayment of term loans</t>
  </si>
  <si>
    <t>Proceeds from collaterising machinery under a lease agreement</t>
  </si>
  <si>
    <t>Payments to hire purchase creditors</t>
  </si>
  <si>
    <t>Interest paid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</si>
  <si>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</si>
  <si>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</si>
  <si>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</si>
  <si>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</si>
  <si>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</si>
  <si>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</si>
  <si>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</si>
  <si>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</si>
  <si>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</si>
  <si>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</si>
  <si>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</si>
  <si>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>Part A2 :- SUMMARY OF KEY FINANCIAL INFORMATION - UNAUDITED</t>
  </si>
  <si>
    <t xml:space="preserve"> </t>
  </si>
  <si>
    <t>Interest received</t>
  </si>
  <si>
    <t>Accumulated</t>
  </si>
  <si>
    <t>Losses</t>
  </si>
  <si>
    <t>Other Income</t>
  </si>
  <si>
    <t>Interest</t>
  </si>
  <si>
    <t>Non-Distributable</t>
  </si>
  <si>
    <t>( RM'000 )</t>
  </si>
  <si>
    <t>ASSETS</t>
  </si>
  <si>
    <t>Non-current assets</t>
  </si>
  <si>
    <t>Current assets</t>
  </si>
  <si>
    <t>TOTAL ASSETS</t>
  </si>
  <si>
    <t>EQUITY AND LIABILITIES</t>
  </si>
  <si>
    <t>Share premium</t>
  </si>
  <si>
    <t>Share capital</t>
  </si>
  <si>
    <t>Revaluation surplus</t>
  </si>
  <si>
    <t>Total equity</t>
  </si>
  <si>
    <t>Non-current liabilities</t>
  </si>
  <si>
    <t>Current liabilities</t>
  </si>
  <si>
    <t>Total liabilities</t>
  </si>
  <si>
    <t>TOTAL EQUITY AND LIABILITIES</t>
  </si>
  <si>
    <t xml:space="preserve">   Gain on disposal of property, plant and machinery</t>
  </si>
  <si>
    <t>Accumulated loss</t>
  </si>
  <si>
    <t>and the accompanying explanatory notes attached to the interim financial statements</t>
  </si>
  <si>
    <t>accompanying explanatory notes attached to the interim financial statements</t>
  </si>
  <si>
    <t>Period</t>
  </si>
  <si>
    <t>Fixed deposits with licensed banks</t>
  </si>
  <si>
    <t xml:space="preserve">   Interest income</t>
  </si>
  <si>
    <t>Profit/(Loss) From Operations</t>
  </si>
  <si>
    <t>Profit/(Loss) Before Tax</t>
  </si>
  <si>
    <t>Basic, for the profit/(loss) for the period</t>
  </si>
  <si>
    <t>Diluted, for the profit/(loss) for the period</t>
  </si>
  <si>
    <t>Profit/(Loss) from operations</t>
  </si>
  <si>
    <t>Profit/(loss) before tax</t>
  </si>
  <si>
    <t>Profit/(loss) after tax and minority</t>
  </si>
  <si>
    <t>Profit/(loss) for the period</t>
  </si>
  <si>
    <t>Basic earnings/(loss) per share</t>
  </si>
  <si>
    <t>BURSA SECURITIES QUARTERLY REPORT - FIRST QUARTER</t>
  </si>
  <si>
    <t>Net assets per share (RM)</t>
  </si>
  <si>
    <t>Interest income</t>
  </si>
  <si>
    <t>Net Assets Per Share (sen)</t>
  </si>
  <si>
    <t>Inventories &amp; Work In Progress</t>
  </si>
  <si>
    <t>Trade &amp; Other Receivables</t>
  </si>
  <si>
    <t>Cash &amp; Cash Equivalent</t>
  </si>
  <si>
    <t>Trade &amp; Other Payables</t>
  </si>
  <si>
    <t>Short Term Borrowings</t>
  </si>
  <si>
    <t>Current Tax Payable</t>
  </si>
  <si>
    <t xml:space="preserve">   Amortisation</t>
  </si>
  <si>
    <t>Drawdown of bank borrowings</t>
  </si>
  <si>
    <t>First</t>
  </si>
  <si>
    <t>CASH AND CASH EQUIVALENTS AT 1 SEPTEMBER</t>
  </si>
  <si>
    <t>CASH AND CASH EQUIVALENTS AT 30 NOVEMBER</t>
  </si>
  <si>
    <t>Profit before taxation</t>
  </si>
  <si>
    <t xml:space="preserve"> PRECEDING</t>
  </si>
  <si>
    <t>Other Payable</t>
  </si>
  <si>
    <t>At 1 September 2009</t>
  </si>
  <si>
    <t>At 30 November 2009</t>
  </si>
  <si>
    <t>30/11/09</t>
  </si>
  <si>
    <t>Net cash used in operations</t>
  </si>
  <si>
    <t>Net cash used in operationg activities</t>
  </si>
  <si>
    <t>NET DECREASE IN CASH AND CASH EQUIVALENTS</t>
  </si>
  <si>
    <t>Summary of Key Financial Information for the financial period ended 30 November 2010</t>
  </si>
  <si>
    <t>ENDED 31/08/2010</t>
  </si>
  <si>
    <t>Assets held for disposal</t>
  </si>
  <si>
    <t>year ended 31 August 2010 and the accompanying explanatory notes attached to the interim financial statements</t>
  </si>
  <si>
    <t>At 1 September 2010</t>
  </si>
  <si>
    <t>At 30 November 2010</t>
  </si>
  <si>
    <t>30/11/10</t>
  </si>
  <si>
    <t>The condensed consolidated statement of changes in equity should be read in conjunction with the audited financial statements for the year ended 31 August 2010 and the</t>
  </si>
  <si>
    <t>Net cash (used in) / generated from investing activities</t>
  </si>
  <si>
    <t>Net cash used in financing activities</t>
  </si>
  <si>
    <t>Profit/(Loss) for the period</t>
  </si>
  <si>
    <t>Other comprehensive income</t>
  </si>
  <si>
    <t>Total comprehensive income for the period</t>
  </si>
  <si>
    <t>Profit attributable to:</t>
  </si>
  <si>
    <t>Owners of the parent</t>
  </si>
  <si>
    <t>Non-controlling Interest</t>
  </si>
  <si>
    <t>Earnings per share attributed to owners of the</t>
  </si>
  <si>
    <t>parent (sen):</t>
  </si>
  <si>
    <t>The condensed consolidated statements of comprehensive income should be read in conjunction with the audited financal statements for the year ended 31 August 2010</t>
  </si>
  <si>
    <t xml:space="preserve">CONDENSED CONSOLIDATED STATEMENT OF FINANCIAL POSITION </t>
  </si>
  <si>
    <t>UNAUDITED INTERIM FINANCIAL REPORT FOR THE PERIOD ENDED 30 NOVEMBER 2010</t>
  </si>
  <si>
    <t xml:space="preserve">The condensed consolidated statement of financial position should be read in conjunction with the audited financial statements </t>
  </si>
  <si>
    <t>for the year ended 31 August 2010 and the accompanying explanatory notes attached to the interim financial statements</t>
  </si>
  <si>
    <t>Equity attributable to owners of the parent</t>
  </si>
  <si>
    <t>Non-controlling interest</t>
  </si>
  <si>
    <t xml:space="preserve">CONDENSED CONSOLIDATED STATEMENT OF COMPREHENSIVE INCOME </t>
  </si>
  <si>
    <t xml:space="preserve">CONDENSED CONSOLIDATED STATEMENT OF CASH FLOW </t>
  </si>
  <si>
    <t>The condensed consolidated statement of cash flow should be read in conjunction with the audited financial statements for the</t>
  </si>
  <si>
    <t>CONDENSED CONSOLIDATED STATEMENT OF CHANGES IN EQUITY</t>
  </si>
  <si>
    <t>Attributable to owners of the parent</t>
  </si>
  <si>
    <t>Non-controlling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</si>
</sst>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_);\(0.00\)"/>
    <numFmt numFmtId="182" formatCode="0.0_);\(0.0\)"/>
    <numFmt numFmtId="183" formatCode="0_);\(0\)"/>
    <numFmt numFmtId="184" formatCode="&quot;$&quot;#,##0.0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</numFmts>
  <fonts count="2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179" fontId="0" fillId="0" borderId="11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Alignment="1">
      <alignment/>
    </xf>
    <xf numFmtId="179" fontId="6" fillId="0" borderId="0" xfId="42" applyNumberFormat="1" applyFont="1" applyFill="1" applyAlignment="1">
      <alignment horizontal="center"/>
    </xf>
    <xf numFmtId="179" fontId="6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 horizontal="right"/>
    </xf>
    <xf numFmtId="179" fontId="0" fillId="0" borderId="15" xfId="42" applyNumberFormat="1" applyFont="1" applyFill="1" applyBorder="1" applyAlignment="1">
      <alignment/>
    </xf>
    <xf numFmtId="179" fontId="0" fillId="0" borderId="15" xfId="42" applyNumberFormat="1" applyFont="1" applyFill="1" applyBorder="1" applyAlignment="1">
      <alignment horizontal="center"/>
    </xf>
    <xf numFmtId="179" fontId="0" fillId="0" borderId="18" xfId="42" applyNumberFormat="1" applyFont="1" applyFill="1" applyBorder="1" applyAlignment="1">
      <alignment/>
    </xf>
    <xf numFmtId="179" fontId="0" fillId="0" borderId="19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9" fontId="6" fillId="0" borderId="0" xfId="42" applyNumberFormat="1" applyFont="1" applyFill="1" applyBorder="1" applyAlignment="1">
      <alignment horizontal="center"/>
    </xf>
    <xf numFmtId="179" fontId="6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9" fontId="9" fillId="0" borderId="0" xfId="42" applyNumberFormat="1" applyFont="1" applyBorder="1" applyAlignment="1">
      <alignment/>
    </xf>
    <xf numFmtId="179" fontId="0" fillId="0" borderId="18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20" xfId="42" applyNumberFormat="1" applyFont="1" applyBorder="1" applyAlignment="1">
      <alignment/>
    </xf>
    <xf numFmtId="179" fontId="0" fillId="0" borderId="21" xfId="42" applyNumberFormat="1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179" fontId="0" fillId="0" borderId="12" xfId="0" applyNumberFormat="1" applyFont="1" applyFill="1" applyBorder="1" applyAlignment="1" quotePrefix="1">
      <alignment horizontal="right"/>
    </xf>
    <xf numFmtId="179" fontId="0" fillId="0" borderId="25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9" fillId="0" borderId="0" xfId="42" applyNumberFormat="1" applyFont="1" applyFill="1" applyAlignment="1">
      <alignment/>
    </xf>
    <xf numFmtId="179" fontId="9" fillId="0" borderId="0" xfId="0" applyNumberFormat="1" applyFont="1" applyAlignment="1">
      <alignment/>
    </xf>
    <xf numFmtId="43" fontId="0" fillId="0" borderId="1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3" fontId="0" fillId="0" borderId="23" xfId="0" applyNumberFormat="1" applyFont="1" applyFill="1" applyBorder="1" applyAlignment="1">
      <alignment horizontal="right"/>
    </xf>
    <xf numFmtId="179" fontId="0" fillId="0" borderId="23" xfId="42" applyNumberFormat="1" applyFont="1" applyFill="1" applyBorder="1" applyAlignment="1" quotePrefix="1">
      <alignment horizontal="right"/>
    </xf>
    <xf numFmtId="179" fontId="6" fillId="0" borderId="0" xfId="42" applyNumberFormat="1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3" xfId="42" applyNumberFormat="1" applyFont="1" applyFill="1" applyBorder="1" applyAlignment="1">
      <alignment/>
    </xf>
    <xf numFmtId="179" fontId="0" fillId="0" borderId="23" xfId="0" applyNumberFormat="1" applyFont="1" applyFill="1" applyBorder="1" applyAlignment="1" quotePrefix="1">
      <alignment horizontal="right"/>
    </xf>
    <xf numFmtId="0" fontId="0" fillId="0" borderId="15" xfId="0" applyFont="1" applyFill="1" applyBorder="1" applyAlignment="1">
      <alignment/>
    </xf>
    <xf numFmtId="43" fontId="0" fillId="0" borderId="23" xfId="42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0" fillId="0" borderId="23" xfId="0" applyNumberFormat="1" applyFont="1" applyFill="1" applyBorder="1" applyAlignment="1" quotePrefix="1">
      <alignment horizontal="right"/>
    </xf>
    <xf numFmtId="179" fontId="0" fillId="0" borderId="0" xfId="42" applyNumberFormat="1" applyFont="1" applyFill="1" applyBorder="1" applyAlignment="1">
      <alignment/>
    </xf>
    <xf numFmtId="179" fontId="0" fillId="0" borderId="23" xfId="42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37" fontId="0" fillId="0" borderId="16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0" borderId="20" xfId="42" applyNumberFormat="1" applyFont="1" applyFill="1" applyBorder="1" applyAlignment="1">
      <alignment/>
    </xf>
    <xf numFmtId="179" fontId="0" fillId="0" borderId="21" xfId="42" applyNumberFormat="1" applyFont="1" applyFill="1" applyBorder="1" applyAlignment="1">
      <alignment/>
    </xf>
    <xf numFmtId="179" fontId="0" fillId="0" borderId="16" xfId="0" applyNumberFormat="1" applyFont="1" applyFill="1" applyBorder="1" applyAlignment="1" quotePrefix="1">
      <alignment horizontal="right"/>
    </xf>
    <xf numFmtId="14" fontId="0" fillId="0" borderId="23" xfId="0" applyNumberFormat="1" applyFont="1" applyFill="1" applyBorder="1" applyAlignment="1">
      <alignment horizontal="center"/>
    </xf>
    <xf numFmtId="179" fontId="0" fillId="0" borderId="23" xfId="42" applyNumberFormat="1" applyFont="1" applyBorder="1" applyAlignment="1">
      <alignment/>
    </xf>
    <xf numFmtId="179" fontId="0" fillId="0" borderId="23" xfId="42" applyNumberFormat="1" applyFont="1" applyBorder="1" applyAlignment="1" quotePrefix="1">
      <alignment horizontal="right"/>
    </xf>
    <xf numFmtId="179" fontId="0" fillId="0" borderId="23" xfId="42" applyNumberFormat="1" applyFont="1" applyBorder="1" applyAlignment="1">
      <alignment horizontal="right"/>
    </xf>
    <xf numFmtId="178" fontId="0" fillId="0" borderId="23" xfId="0" applyNumberFormat="1" applyFont="1" applyBorder="1" applyAlignment="1" quotePrefix="1">
      <alignment horizontal="right"/>
    </xf>
    <xf numFmtId="43" fontId="0" fillId="0" borderId="23" xfId="42" applyFont="1" applyBorder="1" applyAlignment="1" quotePrefix="1">
      <alignment horizontal="right"/>
    </xf>
    <xf numFmtId="43" fontId="0" fillId="0" borderId="23" xfId="42" applyFont="1" applyBorder="1" applyAlignment="1">
      <alignment/>
    </xf>
    <xf numFmtId="41" fontId="0" fillId="0" borderId="23" xfId="42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39" fontId="0" fillId="0" borderId="0" xfId="42" applyNumberFormat="1" applyFont="1" applyFill="1" applyBorder="1" applyAlignment="1">
      <alignment/>
    </xf>
    <xf numFmtId="41" fontId="0" fillId="0" borderId="23" xfId="42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3" fontId="0" fillId="0" borderId="23" xfId="42" applyFont="1" applyFill="1" applyBorder="1" applyAlignment="1" quotePrefix="1">
      <alignment horizontal="right"/>
    </xf>
    <xf numFmtId="179" fontId="0" fillId="0" borderId="22" xfId="0" applyNumberFormat="1" applyFont="1" applyFill="1" applyBorder="1" applyAlignment="1" quotePrefix="1">
      <alignment horizontal="right"/>
    </xf>
    <xf numFmtId="179" fontId="0" fillId="0" borderId="24" xfId="0" applyNumberFormat="1" applyFont="1" applyFill="1" applyBorder="1" applyAlignment="1" quotePrefix="1">
      <alignment horizontal="right"/>
    </xf>
    <xf numFmtId="179" fontId="0" fillId="0" borderId="26" xfId="0" applyNumberFormat="1" applyFont="1" applyFill="1" applyBorder="1" applyAlignment="1" quotePrefix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9" fontId="0" fillId="0" borderId="10" xfId="42" applyNumberFormat="1" applyFont="1" applyBorder="1" applyAlignment="1">
      <alignment horizontal="center" vertical="center"/>
    </xf>
    <xf numFmtId="179" fontId="0" fillId="0" borderId="33" xfId="4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76200</xdr:rowOff>
    </xdr:from>
    <xdr:to>
      <xdr:col>3</xdr:col>
      <xdr:colOff>76200</xdr:colOff>
      <xdr:row>8</xdr:row>
      <xdr:rowOff>76200</xdr:rowOff>
    </xdr:to>
    <xdr:sp>
      <xdr:nvSpPr>
        <xdr:cNvPr id="1" name="Line 12"/>
        <xdr:cNvSpPr>
          <a:spLocks/>
        </xdr:cNvSpPr>
      </xdr:nvSpPr>
      <xdr:spPr>
        <a:xfrm flipH="1">
          <a:off x="2809875" y="1628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</xdr:row>
      <xdr:rowOff>76200</xdr:rowOff>
    </xdr:from>
    <xdr:to>
      <xdr:col>6</xdr:col>
      <xdr:colOff>866775</xdr:colOff>
      <xdr:row>8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714875" y="16287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</xdr:row>
      <xdr:rowOff>104775</xdr:rowOff>
    </xdr:from>
    <xdr:to>
      <xdr:col>2</xdr:col>
      <xdr:colOff>838200</xdr:colOff>
      <xdr:row>6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2647950" y="1295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114300</xdr:rowOff>
    </xdr:from>
    <xdr:to>
      <xdr:col>8</xdr:col>
      <xdr:colOff>1104900</xdr:colOff>
      <xdr:row>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115050" y="1304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tabSelected="1" zoomScaleSheetLayoutView="80" zoomScalePageLayoutView="0" workbookViewId="0" topLeftCell="A1">
      <selection activeCell="D41" sqref="D41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39" customWidth="1"/>
    <col min="8" max="16384" width="9.140625" style="1" customWidth="1"/>
  </cols>
  <sheetData>
    <row r="2" spans="2:7" s="12" customFormat="1" ht="15">
      <c r="B2" s="15" t="s">
        <v>32</v>
      </c>
      <c r="D2" s="76"/>
      <c r="E2" s="76"/>
      <c r="F2" s="76"/>
      <c r="G2" s="76"/>
    </row>
    <row r="3" spans="2:7" s="12" customFormat="1" ht="15">
      <c r="B3" s="15" t="s">
        <v>104</v>
      </c>
      <c r="D3" s="76"/>
      <c r="E3" s="76"/>
      <c r="F3" s="76"/>
      <c r="G3" s="76"/>
    </row>
    <row r="5" spans="2:7" s="12" customFormat="1" ht="15">
      <c r="B5" s="27" t="s">
        <v>66</v>
      </c>
      <c r="C5" s="28"/>
      <c r="D5" s="77"/>
      <c r="E5" s="77"/>
      <c r="F5" s="77"/>
      <c r="G5" s="84"/>
    </row>
    <row r="6" spans="2:7" ht="12.75">
      <c r="B6" s="131" t="s">
        <v>128</v>
      </c>
      <c r="C6" s="132"/>
      <c r="D6" s="132"/>
      <c r="E6" s="132"/>
      <c r="F6" s="132"/>
      <c r="G6" s="133"/>
    </row>
    <row r="7" spans="2:7" ht="12.75">
      <c r="B7" s="11"/>
      <c r="C7" s="2"/>
      <c r="D7" s="122" t="s">
        <v>5</v>
      </c>
      <c r="E7" s="123"/>
      <c r="F7" s="122" t="s">
        <v>6</v>
      </c>
      <c r="G7" s="123"/>
    </row>
    <row r="8" spans="2:7" ht="12.75">
      <c r="B8" s="6"/>
      <c r="C8" s="4"/>
      <c r="D8" s="60" t="s">
        <v>8</v>
      </c>
      <c r="E8" s="87" t="s">
        <v>9</v>
      </c>
      <c r="F8" s="60" t="s">
        <v>8</v>
      </c>
      <c r="G8" s="85" t="s">
        <v>9</v>
      </c>
    </row>
    <row r="9" spans="2:7" ht="12.75">
      <c r="B9" s="6"/>
      <c r="C9" s="4"/>
      <c r="D9" s="61" t="s">
        <v>1</v>
      </c>
      <c r="E9" s="87" t="s">
        <v>10</v>
      </c>
      <c r="F9" s="61" t="s">
        <v>11</v>
      </c>
      <c r="G9" s="85" t="s">
        <v>10</v>
      </c>
    </row>
    <row r="10" spans="2:7" ht="12.75">
      <c r="B10" s="6"/>
      <c r="C10" s="4"/>
      <c r="D10" s="61"/>
      <c r="E10" s="87" t="s">
        <v>1</v>
      </c>
      <c r="F10" s="61"/>
      <c r="G10" s="85" t="s">
        <v>12</v>
      </c>
    </row>
    <row r="11" spans="2:7" ht="12.75">
      <c r="B11" s="6"/>
      <c r="C11" s="4"/>
      <c r="D11" s="105">
        <v>40512</v>
      </c>
      <c r="E11" s="105">
        <v>40147</v>
      </c>
      <c r="F11" s="105">
        <v>40512</v>
      </c>
      <c r="G11" s="105">
        <v>40147</v>
      </c>
    </row>
    <row r="12" spans="2:7" ht="12.75">
      <c r="B12" s="7"/>
      <c r="C12" s="8"/>
      <c r="D12" s="62" t="s">
        <v>2</v>
      </c>
      <c r="E12" s="88" t="s">
        <v>2</v>
      </c>
      <c r="F12" s="62" t="s">
        <v>2</v>
      </c>
      <c r="G12" s="86" t="s">
        <v>2</v>
      </c>
    </row>
    <row r="13" spans="2:7" ht="12.75">
      <c r="B13" s="11"/>
      <c r="C13" s="2"/>
      <c r="D13" s="78"/>
      <c r="E13" s="89"/>
      <c r="F13" s="78"/>
      <c r="G13" s="63"/>
    </row>
    <row r="14" spans="2:7" ht="12.75">
      <c r="B14" s="26">
        <v>1</v>
      </c>
      <c r="C14" s="4" t="s">
        <v>4</v>
      </c>
      <c r="D14" s="79">
        <v>8939</v>
      </c>
      <c r="E14" s="106">
        <v>11112</v>
      </c>
      <c r="F14" s="79">
        <v>8939</v>
      </c>
      <c r="G14" s="106">
        <v>11112</v>
      </c>
    </row>
    <row r="15" spans="2:7" ht="12.75">
      <c r="B15" s="26">
        <v>2</v>
      </c>
      <c r="C15" s="4" t="s">
        <v>100</v>
      </c>
      <c r="D15" s="74">
        <v>562</v>
      </c>
      <c r="E15" s="107">
        <v>791</v>
      </c>
      <c r="F15" s="74">
        <v>562</v>
      </c>
      <c r="G15" s="107">
        <v>791</v>
      </c>
    </row>
    <row r="16" spans="2:7" ht="12.75">
      <c r="B16" s="26">
        <v>3</v>
      </c>
      <c r="C16" s="4" t="s">
        <v>101</v>
      </c>
      <c r="D16" s="74"/>
      <c r="E16" s="107"/>
      <c r="F16" s="74"/>
      <c r="G16" s="107"/>
    </row>
    <row r="17" spans="2:7" ht="12.75">
      <c r="B17" s="26"/>
      <c r="C17" s="4" t="s">
        <v>13</v>
      </c>
      <c r="D17" s="92">
        <v>447</v>
      </c>
      <c r="E17" s="108">
        <v>640</v>
      </c>
      <c r="F17" s="92">
        <v>447</v>
      </c>
      <c r="G17" s="108">
        <v>640</v>
      </c>
    </row>
    <row r="18" spans="2:7" ht="12.75">
      <c r="B18" s="26">
        <v>4</v>
      </c>
      <c r="C18" s="4" t="s">
        <v>102</v>
      </c>
      <c r="D18" s="92">
        <v>447</v>
      </c>
      <c r="E18" s="107">
        <v>640</v>
      </c>
      <c r="F18" s="92">
        <v>447</v>
      </c>
      <c r="G18" s="107">
        <v>640</v>
      </c>
    </row>
    <row r="19" spans="2:7" ht="12.75">
      <c r="B19" s="26">
        <v>5</v>
      </c>
      <c r="C19" s="4" t="s">
        <v>103</v>
      </c>
      <c r="D19" s="90"/>
      <c r="E19" s="109"/>
      <c r="F19" s="80"/>
      <c r="G19" s="109"/>
    </row>
    <row r="20" spans="2:7" ht="12.75">
      <c r="B20" s="26"/>
      <c r="C20" s="4" t="s">
        <v>14</v>
      </c>
      <c r="D20" s="118">
        <v>1.03</v>
      </c>
      <c r="E20" s="118">
        <v>1.48</v>
      </c>
      <c r="F20" s="118">
        <v>1.03</v>
      </c>
      <c r="G20" s="110">
        <v>1.48</v>
      </c>
    </row>
    <row r="21" spans="2:7" ht="12.75">
      <c r="B21" s="26">
        <v>6</v>
      </c>
      <c r="C21" s="4" t="s">
        <v>15</v>
      </c>
      <c r="D21" s="82">
        <v>0</v>
      </c>
      <c r="E21" s="111">
        <v>0</v>
      </c>
      <c r="F21" s="82">
        <v>0</v>
      </c>
      <c r="G21" s="111">
        <v>0</v>
      </c>
    </row>
    <row r="22" spans="2:7" ht="13.5" thickBot="1">
      <c r="B22" s="6"/>
      <c r="C22" s="4"/>
      <c r="D22" s="72"/>
      <c r="E22" s="49"/>
      <c r="F22" s="72"/>
      <c r="G22" s="67"/>
    </row>
    <row r="23" spans="2:7" ht="12.75">
      <c r="B23" s="11"/>
      <c r="C23" s="2"/>
      <c r="D23" s="129" t="s">
        <v>16</v>
      </c>
      <c r="E23" s="130"/>
      <c r="F23" s="129" t="s">
        <v>17</v>
      </c>
      <c r="G23" s="130"/>
    </row>
    <row r="24" spans="2:7" ht="13.5" thickBot="1">
      <c r="B24" s="6"/>
      <c r="C24" s="4"/>
      <c r="D24" s="124" t="s">
        <v>1</v>
      </c>
      <c r="E24" s="125"/>
      <c r="F24" s="124" t="s">
        <v>18</v>
      </c>
      <c r="G24" s="125"/>
    </row>
    <row r="25" spans="2:7" ht="12.75">
      <c r="B25" s="6"/>
      <c r="C25" s="4"/>
      <c r="D25" s="95"/>
      <c r="E25" s="67"/>
      <c r="F25" s="49"/>
      <c r="G25" s="67"/>
    </row>
    <row r="26" spans="2:7" ht="12.75">
      <c r="B26" s="26">
        <v>7</v>
      </c>
      <c r="C26" s="4" t="s">
        <v>105</v>
      </c>
      <c r="D26" s="126">
        <v>0.47</v>
      </c>
      <c r="E26" s="127"/>
      <c r="F26" s="128">
        <v>0.46</v>
      </c>
      <c r="G26" s="127"/>
    </row>
    <row r="27" spans="2:7" ht="12.75">
      <c r="B27" s="7"/>
      <c r="C27" s="8"/>
      <c r="D27" s="96"/>
      <c r="E27" s="68"/>
      <c r="F27" s="81"/>
      <c r="G27" s="68"/>
    </row>
    <row r="29" spans="2:7" s="12" customFormat="1" ht="15">
      <c r="B29" s="27" t="s">
        <v>19</v>
      </c>
      <c r="C29" s="28"/>
      <c r="D29" s="77"/>
      <c r="E29" s="77"/>
      <c r="F29" s="77"/>
      <c r="G29" s="84"/>
    </row>
    <row r="30" spans="2:7" ht="12.75">
      <c r="B30" s="6"/>
      <c r="C30" s="4"/>
      <c r="D30" s="49"/>
      <c r="E30" s="49"/>
      <c r="F30" s="49"/>
      <c r="G30" s="67"/>
    </row>
    <row r="31" spans="2:7" ht="12.75">
      <c r="B31" s="11"/>
      <c r="C31" s="3"/>
      <c r="D31" s="122" t="s">
        <v>5</v>
      </c>
      <c r="E31" s="123"/>
      <c r="F31" s="122" t="s">
        <v>6</v>
      </c>
      <c r="G31" s="123"/>
    </row>
    <row r="32" spans="2:7" ht="12.75">
      <c r="B32" s="6"/>
      <c r="C32" s="5"/>
      <c r="D32" s="60" t="s">
        <v>8</v>
      </c>
      <c r="E32" s="87" t="s">
        <v>9</v>
      </c>
      <c r="F32" s="60" t="s">
        <v>8</v>
      </c>
      <c r="G32" s="85" t="s">
        <v>9</v>
      </c>
    </row>
    <row r="33" spans="2:7" ht="12.75">
      <c r="B33" s="6"/>
      <c r="C33" s="5"/>
      <c r="D33" s="61" t="s">
        <v>1</v>
      </c>
      <c r="E33" s="87" t="s">
        <v>10</v>
      </c>
      <c r="F33" s="61" t="s">
        <v>11</v>
      </c>
      <c r="G33" s="85" t="s">
        <v>10</v>
      </c>
    </row>
    <row r="34" spans="2:7" ht="12.75">
      <c r="B34" s="6"/>
      <c r="C34" s="5"/>
      <c r="D34" s="61"/>
      <c r="E34" s="87" t="s">
        <v>1</v>
      </c>
      <c r="F34" s="61"/>
      <c r="G34" s="85" t="s">
        <v>12</v>
      </c>
    </row>
    <row r="35" spans="2:7" ht="12.75">
      <c r="B35" s="6"/>
      <c r="C35" s="5"/>
      <c r="D35" s="105">
        <f>D11</f>
        <v>40512</v>
      </c>
      <c r="E35" s="105">
        <f>E11</f>
        <v>40147</v>
      </c>
      <c r="F35" s="105">
        <f>F11</f>
        <v>40512</v>
      </c>
      <c r="G35" s="105">
        <f>G11</f>
        <v>40147</v>
      </c>
    </row>
    <row r="36" spans="2:7" ht="12.75">
      <c r="B36" s="7"/>
      <c r="C36" s="9"/>
      <c r="D36" s="62" t="s">
        <v>2</v>
      </c>
      <c r="E36" s="88" t="s">
        <v>2</v>
      </c>
      <c r="F36" s="62" t="s">
        <v>2</v>
      </c>
      <c r="G36" s="86" t="s">
        <v>2</v>
      </c>
    </row>
    <row r="37" spans="2:7" ht="12.75">
      <c r="B37" s="11"/>
      <c r="C37" s="2"/>
      <c r="D37" s="78"/>
      <c r="E37" s="89"/>
      <c r="F37" s="78"/>
      <c r="G37" s="63"/>
    </row>
    <row r="38" spans="2:7" ht="12.75">
      <c r="B38" s="26">
        <v>1</v>
      </c>
      <c r="C38" s="4" t="s">
        <v>99</v>
      </c>
      <c r="D38" s="74">
        <f>'Comp Stmt'!D21</f>
        <v>582</v>
      </c>
      <c r="E38" s="74">
        <v>841</v>
      </c>
      <c r="F38" s="74">
        <v>582</v>
      </c>
      <c r="G38" s="107">
        <v>841</v>
      </c>
    </row>
    <row r="39" spans="2:7" ht="12.75">
      <c r="B39" s="26">
        <v>2</v>
      </c>
      <c r="C39" s="4" t="s">
        <v>20</v>
      </c>
      <c r="D39" s="115">
        <f>'Comp Stmt'!D22</f>
        <v>1</v>
      </c>
      <c r="E39" s="115">
        <v>6</v>
      </c>
      <c r="F39" s="115">
        <v>1</v>
      </c>
      <c r="G39" s="112">
        <v>6</v>
      </c>
    </row>
    <row r="40" spans="2:7" ht="12.75">
      <c r="B40" s="26">
        <v>3</v>
      </c>
      <c r="C40" s="4" t="s">
        <v>21</v>
      </c>
      <c r="D40" s="74">
        <f>-'Comp Stmt'!D23</f>
        <v>21</v>
      </c>
      <c r="E40" s="107">
        <v>56</v>
      </c>
      <c r="F40" s="74">
        <v>21</v>
      </c>
      <c r="G40" s="107">
        <v>56</v>
      </c>
    </row>
    <row r="41" spans="2:7" ht="12.75">
      <c r="B41" s="7"/>
      <c r="C41" s="8"/>
      <c r="D41" s="83"/>
      <c r="E41" s="81"/>
      <c r="F41" s="83"/>
      <c r="G41" s="68"/>
    </row>
  </sheetData>
  <sheetProtection/>
  <mergeCells count="11">
    <mergeCell ref="D23:E23"/>
    <mergeCell ref="F23:G23"/>
    <mergeCell ref="B6:G6"/>
    <mergeCell ref="D7:E7"/>
    <mergeCell ref="F7:G7"/>
    <mergeCell ref="D31:E31"/>
    <mergeCell ref="F31:G31"/>
    <mergeCell ref="F24:G24"/>
    <mergeCell ref="D24:E24"/>
    <mergeCell ref="D26:E26"/>
    <mergeCell ref="F26:G26"/>
  </mergeCells>
  <printOptions/>
  <pageMargins left="0.26" right="0.29" top="0.32" bottom="1" header="0.25" footer="0.5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44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44.421875" style="1" customWidth="1"/>
    <col min="4" max="7" width="17.7109375" style="39" customWidth="1"/>
    <col min="8" max="16384" width="9.140625" style="1" customWidth="1"/>
  </cols>
  <sheetData>
    <row r="3" ht="18">
      <c r="B3" s="18" t="s">
        <v>32</v>
      </c>
    </row>
    <row r="4" ht="15.75">
      <c r="B4" s="10"/>
    </row>
    <row r="5" ht="15.75">
      <c r="B5" s="17" t="s">
        <v>148</v>
      </c>
    </row>
    <row r="6" ht="12.75" hidden="1"/>
    <row r="7" ht="15.75">
      <c r="B7" s="10" t="s">
        <v>153</v>
      </c>
    </row>
    <row r="8" ht="15.75">
      <c r="B8" s="10"/>
    </row>
    <row r="9" spans="2:7" ht="14.25">
      <c r="B9" s="11"/>
      <c r="C9" s="3"/>
      <c r="D9" s="134" t="s">
        <v>5</v>
      </c>
      <c r="E9" s="135"/>
      <c r="F9" s="134" t="s">
        <v>6</v>
      </c>
      <c r="G9" s="135"/>
    </row>
    <row r="10" spans="2:7" ht="12.75">
      <c r="B10" s="6"/>
      <c r="C10" s="5"/>
      <c r="D10" s="87" t="s">
        <v>8</v>
      </c>
      <c r="E10" s="60" t="s">
        <v>9</v>
      </c>
      <c r="F10" s="87" t="s">
        <v>8</v>
      </c>
      <c r="G10" s="60" t="s">
        <v>9</v>
      </c>
    </row>
    <row r="11" spans="2:7" ht="12.75">
      <c r="B11" s="6"/>
      <c r="C11" s="5"/>
      <c r="D11" s="87" t="s">
        <v>1</v>
      </c>
      <c r="E11" s="61" t="s">
        <v>10</v>
      </c>
      <c r="F11" s="87" t="s">
        <v>11</v>
      </c>
      <c r="G11" s="61" t="s">
        <v>10</v>
      </c>
    </row>
    <row r="12" spans="2:7" ht="12.75">
      <c r="B12" s="6"/>
      <c r="C12" s="5"/>
      <c r="D12" s="87"/>
      <c r="E12" s="61" t="s">
        <v>1</v>
      </c>
      <c r="F12" s="87"/>
      <c r="G12" s="61" t="s">
        <v>12</v>
      </c>
    </row>
    <row r="13" spans="2:7" ht="12.75">
      <c r="B13" s="6"/>
      <c r="C13" s="5"/>
      <c r="D13" s="105">
        <v>40512</v>
      </c>
      <c r="E13" s="105">
        <v>40147</v>
      </c>
      <c r="F13" s="105">
        <v>40512</v>
      </c>
      <c r="G13" s="105">
        <v>40147</v>
      </c>
    </row>
    <row r="14" spans="2:7" ht="12.75">
      <c r="B14" s="7"/>
      <c r="C14" s="9"/>
      <c r="D14" s="88" t="s">
        <v>2</v>
      </c>
      <c r="E14" s="62" t="s">
        <v>2</v>
      </c>
      <c r="F14" s="88" t="s">
        <v>2</v>
      </c>
      <c r="G14" s="62" t="s">
        <v>2</v>
      </c>
    </row>
    <row r="15" spans="2:7" ht="12.75">
      <c r="B15" s="6"/>
      <c r="C15" s="5"/>
      <c r="D15" s="63"/>
      <c r="E15" s="63"/>
      <c r="F15" s="78"/>
      <c r="G15" s="63"/>
    </row>
    <row r="16" spans="2:7" ht="12.75">
      <c r="B16" s="6"/>
      <c r="C16" s="5" t="s">
        <v>4</v>
      </c>
      <c r="D16" s="64">
        <v>8939</v>
      </c>
      <c r="E16" s="64">
        <v>11112</v>
      </c>
      <c r="F16" s="64">
        <v>8939</v>
      </c>
      <c r="G16" s="64">
        <v>11112</v>
      </c>
    </row>
    <row r="17" spans="2:7" ht="12.75">
      <c r="B17" s="6"/>
      <c r="C17" s="5" t="s">
        <v>28</v>
      </c>
      <c r="D17" s="104">
        <v>-7659</v>
      </c>
      <c r="E17" s="104">
        <v>-9628</v>
      </c>
      <c r="F17" s="104">
        <v>-7659</v>
      </c>
      <c r="G17" s="104">
        <v>-9628</v>
      </c>
    </row>
    <row r="18" spans="2:7" ht="12.75">
      <c r="B18" s="6"/>
      <c r="C18" s="5" t="s">
        <v>29</v>
      </c>
      <c r="D18" s="29">
        <f>+D16+D17</f>
        <v>1280</v>
      </c>
      <c r="E18" s="29">
        <f>SUM(E16:E17)</f>
        <v>1484</v>
      </c>
      <c r="F18" s="29">
        <f>+F16+F17</f>
        <v>1280</v>
      </c>
      <c r="G18" s="29">
        <f>SUM(G16:G17)</f>
        <v>1484</v>
      </c>
    </row>
    <row r="19" spans="2:7" ht="12.75">
      <c r="B19" s="6"/>
      <c r="C19" s="5" t="s">
        <v>71</v>
      </c>
      <c r="D19" s="93">
        <v>54</v>
      </c>
      <c r="E19" s="93">
        <v>390</v>
      </c>
      <c r="F19" s="93">
        <v>54</v>
      </c>
      <c r="G19" s="93">
        <v>390</v>
      </c>
    </row>
    <row r="20" spans="2:7" ht="12.75">
      <c r="B20" s="6"/>
      <c r="C20" s="5" t="s">
        <v>30</v>
      </c>
      <c r="D20" s="104">
        <v>-752</v>
      </c>
      <c r="E20" s="104">
        <v>-1033</v>
      </c>
      <c r="F20" s="104">
        <v>-752</v>
      </c>
      <c r="G20" s="104">
        <v>-1033</v>
      </c>
    </row>
    <row r="21" spans="2:7" ht="12.75">
      <c r="B21" s="6"/>
      <c r="C21" s="5" t="s">
        <v>95</v>
      </c>
      <c r="D21" s="29">
        <f>+D18+D19+D20</f>
        <v>582</v>
      </c>
      <c r="E21" s="29">
        <f>SUM(E18:E20)</f>
        <v>841</v>
      </c>
      <c r="F21" s="29">
        <f>+F18+F19+F20</f>
        <v>582</v>
      </c>
      <c r="G21" s="29">
        <f>SUM(G18:G20)</f>
        <v>841</v>
      </c>
    </row>
    <row r="22" spans="2:7" ht="12.75">
      <c r="B22" s="6"/>
      <c r="C22" s="5" t="s">
        <v>106</v>
      </c>
      <c r="D22" s="116">
        <v>1</v>
      </c>
      <c r="E22" s="65">
        <v>6</v>
      </c>
      <c r="F22" s="116">
        <v>1</v>
      </c>
      <c r="G22" s="65">
        <v>6</v>
      </c>
    </row>
    <row r="23" spans="2:7" ht="12.75">
      <c r="B23" s="6"/>
      <c r="C23" s="5" t="s">
        <v>31</v>
      </c>
      <c r="D23" s="65">
        <v>-21</v>
      </c>
      <c r="E23" s="65">
        <v>-56</v>
      </c>
      <c r="F23" s="65">
        <v>-21</v>
      </c>
      <c r="G23" s="65">
        <v>-56</v>
      </c>
    </row>
    <row r="24" spans="2:7" ht="12.75">
      <c r="B24" s="6"/>
      <c r="C24" s="5" t="s">
        <v>96</v>
      </c>
      <c r="D24" s="29">
        <f>SUM(D21:D23)</f>
        <v>562</v>
      </c>
      <c r="E24" s="29">
        <f>SUM(E21:E23)</f>
        <v>791</v>
      </c>
      <c r="F24" s="29">
        <f>SUM(F21:F23)</f>
        <v>562</v>
      </c>
      <c r="G24" s="29">
        <f>SUM(G21:G23)</f>
        <v>791</v>
      </c>
    </row>
    <row r="25" spans="2:7" ht="12.75">
      <c r="B25" s="6"/>
      <c r="C25" s="5" t="s">
        <v>7</v>
      </c>
      <c r="D25" s="94">
        <v>-115</v>
      </c>
      <c r="E25" s="94">
        <v>-136</v>
      </c>
      <c r="F25" s="94">
        <v>-115</v>
      </c>
      <c r="G25" s="94">
        <v>-136</v>
      </c>
    </row>
    <row r="26" spans="2:7" ht="12.75">
      <c r="B26" s="6"/>
      <c r="C26" s="5" t="s">
        <v>138</v>
      </c>
      <c r="D26" s="119">
        <f>+D24+D25</f>
        <v>447</v>
      </c>
      <c r="E26" s="29">
        <f>SUM(E24:E25)</f>
        <v>655</v>
      </c>
      <c r="F26" s="119">
        <f>+F24+F25</f>
        <v>447</v>
      </c>
      <c r="G26" s="29">
        <f>SUM(G24:G25)</f>
        <v>655</v>
      </c>
    </row>
    <row r="27" spans="2:7" ht="12.75">
      <c r="B27" s="6"/>
      <c r="C27" s="5" t="s">
        <v>139</v>
      </c>
      <c r="D27" s="120">
        <v>0</v>
      </c>
      <c r="E27" s="104">
        <v>0</v>
      </c>
      <c r="F27" s="104">
        <v>0</v>
      </c>
      <c r="G27" s="104">
        <v>0</v>
      </c>
    </row>
    <row r="28" spans="2:7" ht="13.5" thickBot="1">
      <c r="B28" s="6"/>
      <c r="C28" s="5" t="s">
        <v>140</v>
      </c>
      <c r="D28" s="121">
        <f>SUM(D26:D27)</f>
        <v>447</v>
      </c>
      <c r="E28" s="66">
        <f>SUM(E26:E27)</f>
        <v>655</v>
      </c>
      <c r="F28" s="66">
        <f>SUM(F26:F27)</f>
        <v>447</v>
      </c>
      <c r="G28" s="66">
        <f>SUM(G26:G27)</f>
        <v>655</v>
      </c>
    </row>
    <row r="29" spans="2:7" ht="13.5" thickTop="1">
      <c r="B29" s="6"/>
      <c r="C29" s="5"/>
      <c r="D29" s="65"/>
      <c r="E29" s="65"/>
      <c r="F29" s="65"/>
      <c r="G29" s="65"/>
    </row>
    <row r="30" spans="2:7" ht="12.75">
      <c r="B30" s="6"/>
      <c r="C30" s="5" t="s">
        <v>141</v>
      </c>
      <c r="D30" s="65"/>
      <c r="E30" s="65"/>
      <c r="F30" s="65"/>
      <c r="G30" s="65"/>
    </row>
    <row r="31" spans="2:7" ht="12.75">
      <c r="B31" s="6"/>
      <c r="C31" s="5" t="s">
        <v>142</v>
      </c>
      <c r="D31" s="65">
        <f>D33-D32</f>
        <v>447</v>
      </c>
      <c r="E31" s="65">
        <v>640</v>
      </c>
      <c r="F31" s="65">
        <f>F33-F32</f>
        <v>447</v>
      </c>
      <c r="G31" s="65">
        <v>640</v>
      </c>
    </row>
    <row r="32" spans="2:7" ht="12.75">
      <c r="B32" s="6"/>
      <c r="C32" s="5" t="s">
        <v>143</v>
      </c>
      <c r="D32" s="116">
        <v>0</v>
      </c>
      <c r="E32" s="65">
        <v>15</v>
      </c>
      <c r="F32" s="65">
        <v>0</v>
      </c>
      <c r="G32" s="65">
        <v>15</v>
      </c>
    </row>
    <row r="33" spans="2:7" ht="13.5" thickBot="1">
      <c r="B33" s="6"/>
      <c r="C33" s="5"/>
      <c r="D33" s="66">
        <f>D26</f>
        <v>447</v>
      </c>
      <c r="E33" s="66">
        <f>SUM(E31:E32)</f>
        <v>655</v>
      </c>
      <c r="F33" s="66">
        <f>F26</f>
        <v>447</v>
      </c>
      <c r="G33" s="66">
        <f>SUM(G31:G32)</f>
        <v>655</v>
      </c>
    </row>
    <row r="34" spans="2:7" ht="13.5" thickTop="1">
      <c r="B34" s="6"/>
      <c r="C34" s="5"/>
      <c r="D34" s="65"/>
      <c r="E34" s="65"/>
      <c r="F34" s="65"/>
      <c r="G34" s="65"/>
    </row>
    <row r="35" spans="2:7" ht="12.75">
      <c r="B35" s="6"/>
      <c r="C35" s="5" t="s">
        <v>144</v>
      </c>
      <c r="D35" s="65"/>
      <c r="E35" s="65"/>
      <c r="F35" s="65"/>
      <c r="G35" s="65"/>
    </row>
    <row r="36" spans="2:7" ht="12.75">
      <c r="B36" s="6"/>
      <c r="C36" s="5" t="s">
        <v>145</v>
      </c>
      <c r="D36" s="65"/>
      <c r="E36" s="65"/>
      <c r="F36" s="65"/>
      <c r="G36" s="65"/>
    </row>
    <row r="37" spans="2:7" ht="12.75">
      <c r="B37" s="6"/>
      <c r="C37" s="5"/>
      <c r="D37" s="67"/>
      <c r="E37" s="67"/>
      <c r="F37" s="72"/>
      <c r="G37" s="67"/>
    </row>
    <row r="38" spans="2:7" ht="12.75">
      <c r="B38" s="6"/>
      <c r="C38" s="5" t="s">
        <v>97</v>
      </c>
      <c r="D38" s="71">
        <f>D31/'Financial Position'!G30*100</f>
        <v>1.032690308420931</v>
      </c>
      <c r="E38" s="71">
        <v>1.48</v>
      </c>
      <c r="F38" s="73">
        <f>F31/'Financial Position'!G30*100</f>
        <v>1.032690308420931</v>
      </c>
      <c r="G38" s="71">
        <v>1.48</v>
      </c>
    </row>
    <row r="39" spans="2:7" ht="12.75">
      <c r="B39" s="6"/>
      <c r="C39" s="5" t="s">
        <v>98</v>
      </c>
      <c r="D39" s="71">
        <f>D38</f>
        <v>1.032690308420931</v>
      </c>
      <c r="E39" s="71">
        <v>1.48</v>
      </c>
      <c r="F39" s="73">
        <f>F38</f>
        <v>1.032690308420931</v>
      </c>
      <c r="G39" s="71">
        <v>1.48</v>
      </c>
    </row>
    <row r="40" spans="2:7" ht="12.75">
      <c r="B40" s="7"/>
      <c r="C40" s="9"/>
      <c r="D40" s="68"/>
      <c r="E40" s="68"/>
      <c r="F40" s="83"/>
      <c r="G40" s="68"/>
    </row>
    <row r="43" spans="2:7" ht="12.75">
      <c r="B43" s="136" t="s">
        <v>146</v>
      </c>
      <c r="C43" s="136"/>
      <c r="D43" s="136"/>
      <c r="E43" s="136"/>
      <c r="F43" s="136"/>
      <c r="G43" s="136"/>
    </row>
    <row r="44" spans="2:7" ht="12.75">
      <c r="B44" s="136" t="s">
        <v>90</v>
      </c>
      <c r="C44" s="136"/>
      <c r="D44" s="136"/>
      <c r="E44" s="136"/>
      <c r="F44" s="136"/>
      <c r="G44" s="136"/>
    </row>
  </sheetData>
  <sheetProtection/>
  <mergeCells count="4">
    <mergeCell ref="D9:E9"/>
    <mergeCell ref="F9:G9"/>
    <mergeCell ref="B43:G43"/>
    <mergeCell ref="B44:G44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7"/>
  <sheetViews>
    <sheetView zoomScalePageLayoutView="0" workbookViewId="0" topLeftCell="A1">
      <selection activeCell="M60" sqref="M60"/>
    </sheetView>
  </sheetViews>
  <sheetFormatPr defaultColWidth="9.140625" defaultRowHeight="12.75"/>
  <cols>
    <col min="1" max="1" width="3.7109375" style="4" customWidth="1"/>
    <col min="2" max="4" width="9.140625" style="4" customWidth="1"/>
    <col min="5" max="5" width="22.28125" style="4" customWidth="1"/>
    <col min="6" max="6" width="3.7109375" style="4" customWidth="1"/>
    <col min="7" max="7" width="18.7109375" style="4" customWidth="1"/>
    <col min="8" max="8" width="18.8515625" style="49" customWidth="1"/>
    <col min="9" max="9" width="3.140625" style="4" customWidth="1"/>
    <col min="10" max="16384" width="9.140625" style="4" customWidth="1"/>
  </cols>
  <sheetData>
    <row r="2" spans="2:8" s="14" customFormat="1" ht="18">
      <c r="B2" s="19" t="s">
        <v>32</v>
      </c>
      <c r="H2" s="97"/>
    </row>
    <row r="3" spans="2:8" s="14" customFormat="1" ht="12" customHeight="1">
      <c r="B3" s="19"/>
      <c r="H3" s="97"/>
    </row>
    <row r="4" ht="16.5" customHeight="1">
      <c r="B4" s="17" t="s">
        <v>148</v>
      </c>
    </row>
    <row r="5" ht="15.75">
      <c r="B5" s="17" t="s">
        <v>147</v>
      </c>
    </row>
    <row r="6" ht="15">
      <c r="B6" s="20"/>
    </row>
    <row r="7" spans="2:8" ht="15">
      <c r="B7" s="20"/>
      <c r="H7" s="98"/>
    </row>
    <row r="8" spans="7:8" ht="12.75">
      <c r="G8" s="21" t="s">
        <v>0</v>
      </c>
      <c r="H8" s="98" t="s">
        <v>24</v>
      </c>
    </row>
    <row r="9" spans="7:8" ht="12.75">
      <c r="G9" s="21" t="s">
        <v>22</v>
      </c>
      <c r="H9" s="98" t="s">
        <v>120</v>
      </c>
    </row>
    <row r="10" spans="7:8" ht="12.75">
      <c r="G10" s="21" t="s">
        <v>1</v>
      </c>
      <c r="H10" s="98" t="s">
        <v>25</v>
      </c>
    </row>
    <row r="11" spans="7:8" ht="12.75">
      <c r="G11" s="113">
        <v>40512</v>
      </c>
      <c r="H11" s="98" t="s">
        <v>129</v>
      </c>
    </row>
    <row r="12" spans="7:8" ht="12.75">
      <c r="G12" s="21" t="s">
        <v>2</v>
      </c>
      <c r="H12" s="98" t="s">
        <v>2</v>
      </c>
    </row>
    <row r="13" spans="7:8" ht="12.75">
      <c r="G13" s="22" t="s">
        <v>23</v>
      </c>
      <c r="H13" s="99"/>
    </row>
    <row r="14" spans="2:8" ht="12.75">
      <c r="B14" s="16" t="s">
        <v>75</v>
      </c>
      <c r="G14" s="21"/>
      <c r="H14" s="100"/>
    </row>
    <row r="15" spans="2:8" ht="12.75">
      <c r="B15" s="16" t="s">
        <v>76</v>
      </c>
      <c r="G15" s="21"/>
      <c r="H15" s="98"/>
    </row>
    <row r="16" spans="2:8" ht="12.75">
      <c r="B16" s="4" t="s">
        <v>26</v>
      </c>
      <c r="G16" s="23">
        <v>11705</v>
      </c>
      <c r="H16" s="23">
        <v>11730</v>
      </c>
    </row>
    <row r="17" spans="7:8" ht="12.75">
      <c r="G17" s="23"/>
      <c r="H17" s="23"/>
    </row>
    <row r="18" spans="7:8" ht="12.75">
      <c r="G18" s="56">
        <f>SUM(G16:G17)</f>
        <v>11705</v>
      </c>
      <c r="H18" s="44">
        <f>SUM(H16:H17)</f>
        <v>11730</v>
      </c>
    </row>
    <row r="19" spans="7:8" ht="12.75">
      <c r="G19" s="23"/>
      <c r="H19" s="91"/>
    </row>
    <row r="20" spans="2:7" ht="12.75">
      <c r="B20" s="16" t="s">
        <v>77</v>
      </c>
      <c r="G20" s="13"/>
    </row>
    <row r="21" spans="2:8" ht="12.75">
      <c r="B21" s="4" t="s">
        <v>108</v>
      </c>
      <c r="G21" s="23">
        <v>9961</v>
      </c>
      <c r="H21" s="23">
        <v>9225</v>
      </c>
    </row>
    <row r="22" spans="2:8" ht="12.75">
      <c r="B22" s="4" t="s">
        <v>109</v>
      </c>
      <c r="G22" s="23">
        <v>10743</v>
      </c>
      <c r="H22" s="23">
        <v>11729</v>
      </c>
    </row>
    <row r="23" spans="2:12" ht="12.75">
      <c r="B23" s="4" t="s">
        <v>110</v>
      </c>
      <c r="G23" s="23">
        <v>1296</v>
      </c>
      <c r="H23" s="101">
        <v>2020</v>
      </c>
      <c r="L23" s="30"/>
    </row>
    <row r="24" spans="2:12" ht="12.75">
      <c r="B24" s="138" t="s">
        <v>130</v>
      </c>
      <c r="C24" s="138"/>
      <c r="D24" s="138"/>
      <c r="G24" s="23">
        <v>1859</v>
      </c>
      <c r="H24" s="101">
        <v>1859</v>
      </c>
      <c r="L24" s="30"/>
    </row>
    <row r="25" spans="7:8" ht="12.75">
      <c r="G25" s="56">
        <f>SUM(G21:G24)</f>
        <v>23859</v>
      </c>
      <c r="H25" s="44">
        <f>+H22+H21+H23+H24</f>
        <v>24833</v>
      </c>
    </row>
    <row r="26" spans="2:8" ht="13.5" thickBot="1">
      <c r="B26" s="57" t="s">
        <v>78</v>
      </c>
      <c r="G26" s="58">
        <f>+G18+G25</f>
        <v>35564</v>
      </c>
      <c r="H26" s="102">
        <f>+H18+H25</f>
        <v>36563</v>
      </c>
    </row>
    <row r="27" spans="2:8" ht="12.75">
      <c r="B27" s="57"/>
      <c r="G27" s="23"/>
      <c r="H27" s="91"/>
    </row>
    <row r="28" spans="2:8" ht="12.75">
      <c r="B28" s="57" t="s">
        <v>79</v>
      </c>
      <c r="G28" s="23"/>
      <c r="H28" s="91"/>
    </row>
    <row r="29" spans="2:8" ht="12.75">
      <c r="B29" s="49"/>
      <c r="G29" s="23"/>
      <c r="H29" s="91"/>
    </row>
    <row r="30" spans="2:8" ht="12.75">
      <c r="B30" s="4" t="s">
        <v>81</v>
      </c>
      <c r="G30" s="23">
        <v>43285</v>
      </c>
      <c r="H30" s="91">
        <v>43285</v>
      </c>
    </row>
    <row r="31" spans="2:8" ht="12.75">
      <c r="B31" s="49" t="s">
        <v>80</v>
      </c>
      <c r="G31" s="23">
        <v>7400</v>
      </c>
      <c r="H31" s="91">
        <f>+G31</f>
        <v>7400</v>
      </c>
    </row>
    <row r="32" spans="2:8" ht="12.75">
      <c r="B32" s="49" t="s">
        <v>82</v>
      </c>
      <c r="G32" s="23">
        <v>1172</v>
      </c>
      <c r="H32" s="91">
        <v>1172</v>
      </c>
    </row>
    <row r="33" spans="2:8" ht="12.75">
      <c r="B33" s="49" t="s">
        <v>89</v>
      </c>
      <c r="G33" s="32">
        <v>-31532</v>
      </c>
      <c r="H33" s="42">
        <v>-31979</v>
      </c>
    </row>
    <row r="34" spans="2:8" ht="12.75">
      <c r="B34" s="57" t="s">
        <v>151</v>
      </c>
      <c r="G34" s="23">
        <f>SUM(G30:G33)</f>
        <v>20325</v>
      </c>
      <c r="H34" s="91">
        <f>SUM(H30:H33)</f>
        <v>19878</v>
      </c>
    </row>
    <row r="35" spans="2:8" ht="12.75">
      <c r="B35" s="57" t="s">
        <v>152</v>
      </c>
      <c r="G35" s="23">
        <v>227</v>
      </c>
      <c r="H35" s="91">
        <v>227</v>
      </c>
    </row>
    <row r="36" spans="2:8" ht="12.75">
      <c r="B36" s="57" t="s">
        <v>83</v>
      </c>
      <c r="G36" s="56">
        <f>+G34+G35</f>
        <v>20552</v>
      </c>
      <c r="H36" s="44">
        <f>+H34+H35</f>
        <v>20105</v>
      </c>
    </row>
    <row r="37" spans="2:8" ht="12.75">
      <c r="B37" s="57"/>
      <c r="G37" s="23"/>
      <c r="H37" s="91"/>
    </row>
    <row r="38" spans="2:8" ht="12.75">
      <c r="B38" s="57" t="s">
        <v>84</v>
      </c>
      <c r="G38" s="23"/>
      <c r="H38" s="91"/>
    </row>
    <row r="39" spans="2:8" ht="12.75">
      <c r="B39" s="4" t="s">
        <v>3</v>
      </c>
      <c r="G39" s="25">
        <v>0</v>
      </c>
      <c r="H39" s="101">
        <v>0</v>
      </c>
    </row>
    <row r="40" spans="2:8" ht="12.75">
      <c r="B40" s="49" t="s">
        <v>121</v>
      </c>
      <c r="G40" s="25">
        <v>8600</v>
      </c>
      <c r="H40" s="101">
        <v>8600</v>
      </c>
    </row>
    <row r="41" spans="2:8" ht="12.75">
      <c r="B41" s="4" t="s">
        <v>27</v>
      </c>
      <c r="E41" s="31"/>
      <c r="G41" s="25">
        <v>614</v>
      </c>
      <c r="H41" s="91">
        <v>614</v>
      </c>
    </row>
    <row r="42" spans="2:8" ht="12.75">
      <c r="B42" s="57"/>
      <c r="G42" s="56">
        <f>SUM(G39:G41)</f>
        <v>9214</v>
      </c>
      <c r="H42" s="56">
        <f>SUM(H39:H41)</f>
        <v>9214</v>
      </c>
    </row>
    <row r="43" spans="2:7" ht="12.75">
      <c r="B43" s="16" t="s">
        <v>85</v>
      </c>
      <c r="G43" s="23"/>
    </row>
    <row r="44" spans="2:8" ht="12.75">
      <c r="B44" s="4" t="s">
        <v>111</v>
      </c>
      <c r="G44" s="23">
        <v>4756</v>
      </c>
      <c r="H44" s="23">
        <v>6199</v>
      </c>
    </row>
    <row r="45" spans="2:8" ht="12.75">
      <c r="B45" s="4" t="s">
        <v>112</v>
      </c>
      <c r="G45" s="23">
        <v>874</v>
      </c>
      <c r="H45" s="23">
        <v>874</v>
      </c>
    </row>
    <row r="46" spans="2:8" ht="12.75">
      <c r="B46" s="4" t="s">
        <v>113</v>
      </c>
      <c r="G46" s="24">
        <v>168</v>
      </c>
      <c r="H46" s="101">
        <v>171</v>
      </c>
    </row>
    <row r="47" spans="7:8" ht="12.75">
      <c r="G47" s="56">
        <f>SUM(G44:G46)</f>
        <v>5798</v>
      </c>
      <c r="H47" s="44">
        <f>SUM(H44:H46)</f>
        <v>7244</v>
      </c>
    </row>
    <row r="48" spans="2:8" ht="12.75">
      <c r="B48" s="57" t="s">
        <v>86</v>
      </c>
      <c r="G48" s="56">
        <f>+G42+G47</f>
        <v>15012</v>
      </c>
      <c r="H48" s="44">
        <f>+H42+H47</f>
        <v>16458</v>
      </c>
    </row>
    <row r="49" spans="2:8" ht="5.25" customHeight="1">
      <c r="B49" s="57"/>
      <c r="G49" s="23"/>
      <c r="H49" s="91"/>
    </row>
    <row r="50" spans="2:8" ht="13.5" thickBot="1">
      <c r="B50" s="57" t="s">
        <v>87</v>
      </c>
      <c r="G50" s="59">
        <f>+G36+G48</f>
        <v>35564</v>
      </c>
      <c r="H50" s="103">
        <f>+H36+H48</f>
        <v>36563</v>
      </c>
    </row>
    <row r="51" spans="2:8" ht="12.75">
      <c r="B51" s="57"/>
      <c r="G51" s="55">
        <f>+G26-G50</f>
        <v>0</v>
      </c>
      <c r="H51" s="91"/>
    </row>
    <row r="52" spans="7:8" ht="12.75">
      <c r="G52" s="23"/>
      <c r="H52" s="91"/>
    </row>
    <row r="53" spans="2:8" ht="12.75">
      <c r="B53" s="4" t="s">
        <v>107</v>
      </c>
      <c r="G53" s="114">
        <f>G34/G30*100</f>
        <v>46.95622039967656</v>
      </c>
      <c r="H53" s="114">
        <f>H34/H30*100</f>
        <v>45.923530091255635</v>
      </c>
    </row>
    <row r="55" ht="12.75">
      <c r="G55" s="31"/>
    </row>
    <row r="56" spans="2:8" ht="12.75">
      <c r="B56" s="137" t="s">
        <v>149</v>
      </c>
      <c r="C56" s="137"/>
      <c r="D56" s="137"/>
      <c r="E56" s="137"/>
      <c r="F56" s="137"/>
      <c r="G56" s="137"/>
      <c r="H56" s="137"/>
    </row>
    <row r="57" spans="2:8" ht="12.75">
      <c r="B57" s="137" t="s">
        <v>150</v>
      </c>
      <c r="C57" s="137"/>
      <c r="D57" s="137"/>
      <c r="E57" s="137"/>
      <c r="F57" s="137"/>
      <c r="G57" s="137"/>
      <c r="H57" s="137"/>
    </row>
  </sheetData>
  <sheetProtection/>
  <mergeCells count="3">
    <mergeCell ref="B56:H56"/>
    <mergeCell ref="B57:H57"/>
    <mergeCell ref="B24:D24"/>
  </mergeCells>
  <printOptions/>
  <pageMargins left="0.75" right="0.75" top="0.38" bottom="0.39" header="0.28" footer="0.2"/>
  <pageSetup fitToHeight="2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zoomScaleSheetLayoutView="90" zoomScalePageLayoutView="0" workbookViewId="0" topLeftCell="A1">
      <selection activeCell="J14" sqref="J14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35" customWidth="1"/>
    <col min="4" max="4" width="2.7109375" style="1" customWidth="1"/>
    <col min="5" max="5" width="18.7109375" style="36" customWidth="1"/>
    <col min="6" max="6" width="9.00390625" style="1" customWidth="1"/>
    <col min="7" max="16384" width="9.140625" style="1" customWidth="1"/>
  </cols>
  <sheetData>
    <row r="2" spans="2:5" ht="18">
      <c r="B2" s="139" t="s">
        <v>32</v>
      </c>
      <c r="C2" s="139"/>
      <c r="D2" s="139"/>
      <c r="E2" s="139"/>
    </row>
    <row r="3" spans="2:5" ht="15.75" customHeight="1">
      <c r="B3" s="117"/>
      <c r="C3" s="117"/>
      <c r="D3" s="117"/>
      <c r="E3" s="117"/>
    </row>
    <row r="4" ht="16.5" customHeight="1">
      <c r="B4" s="17" t="s">
        <v>148</v>
      </c>
    </row>
    <row r="5" spans="2:5" ht="15.75">
      <c r="B5" s="140" t="s">
        <v>154</v>
      </c>
      <c r="C5" s="140"/>
      <c r="D5" s="140"/>
      <c r="E5" s="140"/>
    </row>
    <row r="6" ht="9.75" customHeight="1"/>
    <row r="7" spans="3:5" ht="15">
      <c r="C7" s="37" t="s">
        <v>116</v>
      </c>
      <c r="D7" s="12"/>
      <c r="E7" s="38" t="s">
        <v>33</v>
      </c>
    </row>
    <row r="8" spans="3:5" ht="15">
      <c r="C8" s="37" t="s">
        <v>34</v>
      </c>
      <c r="D8" s="12"/>
      <c r="E8" s="38" t="s">
        <v>92</v>
      </c>
    </row>
    <row r="9" spans="3:5" ht="15">
      <c r="C9" s="37" t="s">
        <v>35</v>
      </c>
      <c r="D9" s="12"/>
      <c r="E9" s="38" t="s">
        <v>35</v>
      </c>
    </row>
    <row r="10" spans="3:5" ht="15">
      <c r="C10" s="75" t="s">
        <v>134</v>
      </c>
      <c r="D10" s="54"/>
      <c r="E10" s="75" t="s">
        <v>124</v>
      </c>
    </row>
    <row r="11" spans="3:5" ht="15">
      <c r="C11" s="52" t="s">
        <v>2</v>
      </c>
      <c r="D11" s="12"/>
      <c r="E11" s="53" t="s">
        <v>2</v>
      </c>
    </row>
    <row r="12" spans="2:5" ht="12.75">
      <c r="B12" s="34" t="s">
        <v>36</v>
      </c>
      <c r="E12" s="36" t="s">
        <v>67</v>
      </c>
    </row>
    <row r="13" spans="4:5" ht="9.75" customHeight="1">
      <c r="D13" s="39"/>
      <c r="E13" s="35"/>
    </row>
    <row r="14" spans="2:5" ht="12.75">
      <c r="B14" s="1" t="s">
        <v>119</v>
      </c>
      <c r="C14" s="35">
        <v>562</v>
      </c>
      <c r="D14" s="39"/>
      <c r="E14" s="35">
        <v>791</v>
      </c>
    </row>
    <row r="15" spans="3:5" ht="9.75" customHeight="1">
      <c r="C15" s="40"/>
      <c r="D15" s="39"/>
      <c r="E15" s="40"/>
    </row>
    <row r="16" spans="2:5" ht="12.75">
      <c r="B16" s="1" t="s">
        <v>37</v>
      </c>
      <c r="C16" s="40"/>
      <c r="D16" s="39"/>
      <c r="E16" s="40"/>
    </row>
    <row r="17" spans="2:5" ht="12.75">
      <c r="B17" s="1" t="s">
        <v>38</v>
      </c>
      <c r="C17" s="35">
        <v>99</v>
      </c>
      <c r="D17" s="39"/>
      <c r="E17" s="35">
        <v>149</v>
      </c>
    </row>
    <row r="18" spans="2:5" ht="12.75">
      <c r="B18" s="1" t="s">
        <v>114</v>
      </c>
      <c r="C18" s="35">
        <v>0</v>
      </c>
      <c r="D18" s="39"/>
      <c r="E18" s="35">
        <v>11</v>
      </c>
    </row>
    <row r="19" spans="2:5" ht="12.75">
      <c r="B19" s="1" t="s">
        <v>88</v>
      </c>
      <c r="C19" s="35">
        <v>0</v>
      </c>
      <c r="D19" s="39"/>
      <c r="E19" s="35">
        <v>-372</v>
      </c>
    </row>
    <row r="20" spans="2:5" ht="12.75">
      <c r="B20" s="1" t="s">
        <v>94</v>
      </c>
      <c r="C20" s="35">
        <v>-1</v>
      </c>
      <c r="D20" s="39"/>
      <c r="E20" s="35">
        <v>-6</v>
      </c>
    </row>
    <row r="21" spans="2:5" ht="12.75">
      <c r="B21" s="1" t="s">
        <v>39</v>
      </c>
      <c r="C21" s="42">
        <v>21</v>
      </c>
      <c r="D21" s="39"/>
      <c r="E21" s="42">
        <v>56</v>
      </c>
    </row>
    <row r="22" spans="3:5" ht="9.75" customHeight="1">
      <c r="C22" s="40"/>
      <c r="D22" s="39"/>
      <c r="E22" s="35"/>
    </row>
    <row r="23" spans="2:5" ht="12.75">
      <c r="B23" s="34" t="s">
        <v>40</v>
      </c>
      <c r="C23" s="35">
        <f>SUM(C14:C21)</f>
        <v>681</v>
      </c>
      <c r="D23" s="39"/>
      <c r="E23" s="35">
        <f>SUM(E14:E21)</f>
        <v>629</v>
      </c>
    </row>
    <row r="24" spans="3:5" ht="9.75" customHeight="1">
      <c r="C24" s="40"/>
      <c r="D24" s="39"/>
      <c r="E24" s="35"/>
    </row>
    <row r="25" spans="2:5" ht="12.75">
      <c r="B25" s="1" t="s">
        <v>41</v>
      </c>
      <c r="C25" s="35">
        <v>-736</v>
      </c>
      <c r="D25" s="39"/>
      <c r="E25" s="35">
        <v>-1963</v>
      </c>
    </row>
    <row r="26" spans="2:5" ht="12.75">
      <c r="B26" s="1" t="s">
        <v>42</v>
      </c>
      <c r="C26" s="35">
        <v>986</v>
      </c>
      <c r="D26" s="39"/>
      <c r="E26" s="35">
        <v>30</v>
      </c>
    </row>
    <row r="27" spans="2:5" ht="12.75">
      <c r="B27" s="1" t="s">
        <v>43</v>
      </c>
      <c r="C27" s="42">
        <v>-1443</v>
      </c>
      <c r="D27" s="39"/>
      <c r="E27" s="42">
        <v>-803</v>
      </c>
    </row>
    <row r="28" spans="2:5" ht="12.75">
      <c r="B28" s="34" t="s">
        <v>125</v>
      </c>
      <c r="C28" s="44">
        <f>SUM(C23:C27)</f>
        <v>-512</v>
      </c>
      <c r="D28" s="39"/>
      <c r="E28" s="44">
        <f>SUM(E23:E27)</f>
        <v>-2107</v>
      </c>
    </row>
    <row r="29" spans="3:5" ht="9.75" customHeight="1">
      <c r="C29" s="40"/>
      <c r="D29" s="39"/>
      <c r="E29" s="35"/>
    </row>
    <row r="30" spans="2:5" ht="12.75">
      <c r="B30" s="1" t="s">
        <v>44</v>
      </c>
      <c r="C30" s="42">
        <v>-118</v>
      </c>
      <c r="D30" s="39"/>
      <c r="E30" s="42">
        <v>-87</v>
      </c>
    </row>
    <row r="31" spans="2:5" ht="12.75">
      <c r="B31" s="34" t="s">
        <v>126</v>
      </c>
      <c r="C31" s="35">
        <f>+C28+C30</f>
        <v>-630</v>
      </c>
      <c r="D31" s="39"/>
      <c r="E31" s="35">
        <f>+E28+E30</f>
        <v>-2194</v>
      </c>
    </row>
    <row r="32" spans="3:5" ht="9.75" customHeight="1">
      <c r="C32" s="40"/>
      <c r="D32" s="39"/>
      <c r="E32" s="35"/>
    </row>
    <row r="33" spans="2:5" ht="12.75">
      <c r="B33" s="34" t="s">
        <v>45</v>
      </c>
      <c r="C33" s="40"/>
      <c r="D33" s="39"/>
      <c r="E33" s="35"/>
    </row>
    <row r="34" spans="3:5" ht="9.75" customHeight="1">
      <c r="C34" s="40"/>
      <c r="D34" s="39"/>
      <c r="E34" s="35"/>
    </row>
    <row r="35" spans="2:5" ht="12.75" customHeight="1" hidden="1">
      <c r="B35" s="1" t="s">
        <v>46</v>
      </c>
      <c r="C35" s="35">
        <v>0</v>
      </c>
      <c r="D35" s="39"/>
      <c r="E35" s="35">
        <v>0</v>
      </c>
    </row>
    <row r="36" spans="2:5" ht="15" customHeight="1">
      <c r="B36" s="1" t="s">
        <v>47</v>
      </c>
      <c r="C36" s="35">
        <v>-74</v>
      </c>
      <c r="D36" s="39"/>
      <c r="E36" s="35">
        <v>-71</v>
      </c>
    </row>
    <row r="37" spans="2:5" ht="12.75">
      <c r="B37" s="1" t="s">
        <v>48</v>
      </c>
      <c r="C37" s="41">
        <v>0</v>
      </c>
      <c r="D37" s="39"/>
      <c r="E37" s="41">
        <v>391</v>
      </c>
    </row>
    <row r="38" spans="3:5" ht="4.5" customHeight="1">
      <c r="C38" s="43"/>
      <c r="D38" s="39"/>
      <c r="E38" s="35" t="s">
        <v>67</v>
      </c>
    </row>
    <row r="39" spans="2:5" ht="12.75">
      <c r="B39" s="1" t="s">
        <v>136</v>
      </c>
      <c r="C39" s="44">
        <f>SUM(C35:C37)</f>
        <v>-74</v>
      </c>
      <c r="D39" s="39"/>
      <c r="E39" s="44">
        <f>SUM(E36:E37)</f>
        <v>320</v>
      </c>
    </row>
    <row r="40" spans="4:5" ht="9.75" customHeight="1">
      <c r="D40" s="39"/>
      <c r="E40" s="35"/>
    </row>
    <row r="41" spans="2:5" ht="12.75">
      <c r="B41" s="34" t="s">
        <v>49</v>
      </c>
      <c r="D41" s="39"/>
      <c r="E41" s="35"/>
    </row>
    <row r="42" spans="4:5" ht="9.75" customHeight="1">
      <c r="D42" s="39"/>
      <c r="E42" s="35"/>
    </row>
    <row r="43" spans="2:5" ht="15" customHeight="1" hidden="1">
      <c r="B43" s="1" t="s">
        <v>50</v>
      </c>
      <c r="D43" s="39"/>
      <c r="E43" s="35"/>
    </row>
    <row r="44" spans="2:5" ht="15" customHeight="1">
      <c r="B44" s="1" t="s">
        <v>115</v>
      </c>
      <c r="C44" s="35">
        <v>0</v>
      </c>
      <c r="D44" s="39"/>
      <c r="E44" s="35">
        <v>0</v>
      </c>
    </row>
    <row r="45" spans="2:5" ht="12.75">
      <c r="B45" s="1" t="s">
        <v>51</v>
      </c>
      <c r="C45" s="35">
        <v>0</v>
      </c>
      <c r="D45" s="39"/>
      <c r="E45" s="35">
        <v>-963</v>
      </c>
    </row>
    <row r="46" spans="2:5" ht="0.75" customHeight="1" hidden="1">
      <c r="B46" s="1" t="s">
        <v>52</v>
      </c>
      <c r="D46" s="39"/>
      <c r="E46" s="35"/>
    </row>
    <row r="47" spans="2:5" ht="12.75">
      <c r="B47" s="1" t="s">
        <v>53</v>
      </c>
      <c r="C47" s="35">
        <v>0</v>
      </c>
      <c r="D47" s="39"/>
      <c r="E47" s="35">
        <v>-45</v>
      </c>
    </row>
    <row r="48" spans="2:5" ht="12.75">
      <c r="B48" s="1" t="s">
        <v>68</v>
      </c>
      <c r="C48" s="35">
        <f>-C20</f>
        <v>1</v>
      </c>
      <c r="D48" s="39"/>
      <c r="E48" s="35">
        <f>-E20</f>
        <v>6</v>
      </c>
    </row>
    <row r="49" spans="2:5" ht="12.75">
      <c r="B49" s="1" t="s">
        <v>54</v>
      </c>
      <c r="C49" s="42">
        <v>-21</v>
      </c>
      <c r="D49" s="39"/>
      <c r="E49" s="42">
        <f>-E21</f>
        <v>-56</v>
      </c>
    </row>
    <row r="50" spans="2:5" ht="12.75">
      <c r="B50" s="1" t="s">
        <v>137</v>
      </c>
      <c r="C50" s="44">
        <f>SUM(C44:C49)</f>
        <v>-20</v>
      </c>
      <c r="D50" s="39"/>
      <c r="E50" s="44">
        <f>SUM(E44:E49)</f>
        <v>-1058</v>
      </c>
    </row>
    <row r="51" spans="4:5" ht="9.75" customHeight="1">
      <c r="D51" s="39"/>
      <c r="E51" s="35"/>
    </row>
    <row r="52" spans="2:5" ht="12.75">
      <c r="B52" s="34" t="s">
        <v>127</v>
      </c>
      <c r="C52" s="35">
        <f>+C31+C50+C39</f>
        <v>-724</v>
      </c>
      <c r="D52" s="39"/>
      <c r="E52" s="35">
        <f>+E31+E50+E39</f>
        <v>-2932</v>
      </c>
    </row>
    <row r="53" spans="4:5" ht="9.75" customHeight="1">
      <c r="D53" s="39"/>
      <c r="E53" s="35"/>
    </row>
    <row r="54" spans="2:5" ht="12.75">
      <c r="B54" s="34" t="s">
        <v>117</v>
      </c>
      <c r="C54" s="35">
        <v>2020</v>
      </c>
      <c r="D54" s="39"/>
      <c r="E54" s="35">
        <v>5505</v>
      </c>
    </row>
    <row r="55" spans="2:5" ht="9.75" customHeight="1">
      <c r="B55" s="34"/>
      <c r="D55" s="39"/>
      <c r="E55" s="35"/>
    </row>
    <row r="56" spans="2:5" ht="13.5" thickBot="1">
      <c r="B56" s="34" t="s">
        <v>118</v>
      </c>
      <c r="C56" s="45">
        <f>+C52+C54</f>
        <v>1296</v>
      </c>
      <c r="D56" s="39"/>
      <c r="E56" s="45">
        <f>+E52+E54</f>
        <v>2573</v>
      </c>
    </row>
    <row r="57" spans="4:5" ht="13.5" thickTop="1">
      <c r="D57" s="39"/>
      <c r="E57" s="35"/>
    </row>
    <row r="58" spans="2:5" ht="12.75">
      <c r="B58" s="34" t="s">
        <v>55</v>
      </c>
      <c r="D58" s="39"/>
      <c r="E58" s="35"/>
    </row>
    <row r="59" spans="4:5" ht="9.75" customHeight="1">
      <c r="D59" s="39"/>
      <c r="E59" s="35"/>
    </row>
    <row r="60" spans="2:5" ht="12.75">
      <c r="B60" s="1" t="s">
        <v>56</v>
      </c>
      <c r="C60" s="35">
        <v>1217</v>
      </c>
      <c r="D60" s="39"/>
      <c r="E60" s="35">
        <v>2496</v>
      </c>
    </row>
    <row r="61" spans="2:5" ht="12.75">
      <c r="B61" s="1" t="s">
        <v>93</v>
      </c>
      <c r="C61" s="35">
        <v>79</v>
      </c>
      <c r="D61" s="39"/>
      <c r="E61" s="35">
        <v>77</v>
      </c>
    </row>
    <row r="62" spans="2:5" ht="12.75">
      <c r="B62" s="1" t="s">
        <v>57</v>
      </c>
      <c r="C62" s="35">
        <v>0</v>
      </c>
      <c r="D62" s="39"/>
      <c r="E62" s="35">
        <v>0</v>
      </c>
    </row>
    <row r="63" spans="3:7" ht="13.5" thickBot="1">
      <c r="C63" s="45">
        <f>SUM(C60:C62)</f>
        <v>1296</v>
      </c>
      <c r="D63" s="39"/>
      <c r="E63" s="45">
        <f>SUM(E60:E62)</f>
        <v>2573</v>
      </c>
      <c r="G63" s="70"/>
    </row>
    <row r="64" ht="12.75" customHeight="1" thickTop="1"/>
    <row r="65" spans="2:5" ht="13.5" customHeight="1">
      <c r="B65" s="137" t="s">
        <v>155</v>
      </c>
      <c r="C65" s="137"/>
      <c r="D65" s="137"/>
      <c r="E65" s="137"/>
    </row>
    <row r="66" spans="2:5" ht="12.75" customHeight="1">
      <c r="B66" s="137" t="s">
        <v>131</v>
      </c>
      <c r="C66" s="137"/>
      <c r="D66" s="137"/>
      <c r="E66" s="137"/>
    </row>
    <row r="67" ht="14.25" customHeight="1"/>
    <row r="68" ht="15.75" customHeight="1"/>
    <row r="69" ht="12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spans="2:8" ht="12.75">
      <c r="B77" s="137"/>
      <c r="C77" s="137"/>
      <c r="D77" s="137"/>
      <c r="E77" s="137"/>
      <c r="F77" s="51"/>
      <c r="G77" s="51"/>
      <c r="H77" s="51"/>
    </row>
    <row r="78" spans="2:8" ht="12.75">
      <c r="B78" s="137"/>
      <c r="C78" s="137"/>
      <c r="D78" s="137"/>
      <c r="E78" s="137"/>
      <c r="F78" s="51"/>
      <c r="G78" s="51"/>
      <c r="H78" s="51"/>
    </row>
    <row r="83" ht="12.75">
      <c r="C83" s="69">
        <f>+C56-C63</f>
        <v>0</v>
      </c>
    </row>
  </sheetData>
  <sheetProtection/>
  <mergeCells count="6">
    <mergeCell ref="B78:E78"/>
    <mergeCell ref="B2:E2"/>
    <mergeCell ref="B5:E5"/>
    <mergeCell ref="B77:E77"/>
    <mergeCell ref="B65:E65"/>
    <mergeCell ref="B66:E66"/>
  </mergeCells>
  <printOptions horizontalCentered="1" verticalCentered="1"/>
  <pageMargins left="0.3937007874015748" right="0.3937007874015748" top="0.3937007874015748" bottom="0.16" header="0.5118110236220472" footer="0.31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5.57421875" style="1" customWidth="1"/>
    <col min="12" max="12" width="1.8515625" style="1" customWidth="1"/>
    <col min="13" max="13" width="13.140625" style="1" customWidth="1"/>
    <col min="14" max="16384" width="9.140625" style="1" customWidth="1"/>
  </cols>
  <sheetData>
    <row r="2" ht="18">
      <c r="B2" s="18" t="s">
        <v>32</v>
      </c>
    </row>
    <row r="3" ht="15.75">
      <c r="B3" s="10"/>
    </row>
    <row r="4" ht="15.75">
      <c r="B4" s="17" t="s">
        <v>148</v>
      </c>
    </row>
    <row r="5" ht="15.75">
      <c r="B5" s="10" t="s">
        <v>156</v>
      </c>
    </row>
    <row r="6" ht="15.75">
      <c r="B6" s="10"/>
    </row>
    <row r="7" spans="2:9" ht="15.75">
      <c r="B7" s="10"/>
      <c r="C7" s="141" t="s">
        <v>157</v>
      </c>
      <c r="D7" s="141"/>
      <c r="E7" s="141"/>
      <c r="F7" s="141"/>
      <c r="G7" s="141"/>
      <c r="H7" s="141"/>
      <c r="I7" s="141"/>
    </row>
    <row r="8" spans="3:13" ht="12.75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3:13" ht="12.75">
      <c r="C9" s="141" t="s">
        <v>73</v>
      </c>
      <c r="D9" s="141"/>
      <c r="E9" s="141"/>
      <c r="F9" s="141"/>
      <c r="G9" s="141"/>
      <c r="H9" s="50"/>
      <c r="I9" s="50"/>
      <c r="J9" s="46"/>
      <c r="K9" s="46"/>
      <c r="L9" s="46"/>
      <c r="M9" s="46"/>
    </row>
    <row r="10" spans="3:13" ht="15">
      <c r="C10" s="48" t="s">
        <v>58</v>
      </c>
      <c r="D10" s="48"/>
      <c r="E10" s="48" t="s">
        <v>59</v>
      </c>
      <c r="F10" s="48"/>
      <c r="G10" s="48" t="s">
        <v>60</v>
      </c>
      <c r="H10" s="48"/>
      <c r="I10" s="48" t="s">
        <v>69</v>
      </c>
      <c r="J10" s="48"/>
      <c r="K10" s="48" t="s">
        <v>158</v>
      </c>
      <c r="L10" s="48"/>
      <c r="M10" s="48"/>
    </row>
    <row r="11" spans="3:13" ht="15">
      <c r="C11" s="48" t="s">
        <v>61</v>
      </c>
      <c r="D11" s="48"/>
      <c r="E11" s="48" t="s">
        <v>62</v>
      </c>
      <c r="F11" s="48"/>
      <c r="G11" s="48" t="s">
        <v>63</v>
      </c>
      <c r="H11" s="48"/>
      <c r="I11" s="48" t="s">
        <v>70</v>
      </c>
      <c r="J11" s="48"/>
      <c r="K11" s="48" t="s">
        <v>72</v>
      </c>
      <c r="L11" s="48"/>
      <c r="M11" s="48" t="s">
        <v>64</v>
      </c>
    </row>
    <row r="12" spans="3:13" ht="14.25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2:13" ht="15">
      <c r="B13" s="34" t="s">
        <v>65</v>
      </c>
      <c r="C13" s="48" t="s">
        <v>74</v>
      </c>
      <c r="D13" s="48"/>
      <c r="E13" s="48" t="s">
        <v>74</v>
      </c>
      <c r="F13" s="48"/>
      <c r="G13" s="48" t="s">
        <v>74</v>
      </c>
      <c r="H13" s="48"/>
      <c r="I13" s="48" t="s">
        <v>74</v>
      </c>
      <c r="J13" s="48"/>
      <c r="K13" s="48" t="s">
        <v>74</v>
      </c>
      <c r="L13" s="48"/>
      <c r="M13" s="48" t="s">
        <v>74</v>
      </c>
    </row>
    <row r="15" spans="2:13" ht="12.75">
      <c r="B15" s="1" t="s">
        <v>122</v>
      </c>
      <c r="C15" s="36">
        <f>43285000/1000</f>
        <v>43285</v>
      </c>
      <c r="D15" s="36"/>
      <c r="E15" s="36">
        <f>7400000/1000</f>
        <v>7400</v>
      </c>
      <c r="G15" s="36">
        <v>3190</v>
      </c>
      <c r="I15" s="36">
        <v>-35852</v>
      </c>
      <c r="J15" s="36"/>
      <c r="K15" s="36">
        <v>283</v>
      </c>
      <c r="L15" s="36"/>
      <c r="M15" s="36">
        <f>SUM(C15:K15)</f>
        <v>18306</v>
      </c>
    </row>
    <row r="16" spans="2:15" s="4" customFormat="1" ht="12.75">
      <c r="B16" s="1" t="s">
        <v>140</v>
      </c>
      <c r="C16" s="13">
        <v>0</v>
      </c>
      <c r="D16" s="13"/>
      <c r="E16" s="13">
        <v>0</v>
      </c>
      <c r="F16" s="33"/>
      <c r="G16" s="23">
        <v>0</v>
      </c>
      <c r="H16" s="33"/>
      <c r="I16" s="23">
        <v>640</v>
      </c>
      <c r="J16" s="23"/>
      <c r="K16" s="23">
        <v>15</v>
      </c>
      <c r="L16" s="23"/>
      <c r="M16" s="36">
        <f>SUM(C16:K16)</f>
        <v>655</v>
      </c>
      <c r="N16" s="4" t="s">
        <v>67</v>
      </c>
      <c r="O16" s="31" t="s">
        <v>67</v>
      </c>
    </row>
    <row r="17" spans="3:13" ht="12.75">
      <c r="C17" s="8"/>
      <c r="E17" s="8"/>
      <c r="G17" s="8"/>
      <c r="I17" s="8"/>
      <c r="M17" s="8"/>
    </row>
    <row r="18" spans="2:13" ht="9.75" customHeight="1">
      <c r="B18" s="144" t="s">
        <v>123</v>
      </c>
      <c r="C18" s="142">
        <f>SUM(C15:C16)</f>
        <v>43285</v>
      </c>
      <c r="E18" s="142">
        <f>SUM(E15:E16)</f>
        <v>7400</v>
      </c>
      <c r="G18" s="142">
        <f>SUM(G15:G16)</f>
        <v>3190</v>
      </c>
      <c r="H18" s="46"/>
      <c r="I18" s="142">
        <f>SUM(I15:I16)</f>
        <v>-35212</v>
      </c>
      <c r="K18" s="142">
        <f>SUM(K15:K16)</f>
        <v>298</v>
      </c>
      <c r="M18" s="142">
        <f>SUM(M15:M17)</f>
        <v>18961</v>
      </c>
    </row>
    <row r="19" spans="2:13" ht="9.75" customHeight="1" thickBot="1">
      <c r="B19" s="144"/>
      <c r="C19" s="143"/>
      <c r="E19" s="143"/>
      <c r="G19" s="143"/>
      <c r="H19" s="46"/>
      <c r="I19" s="143"/>
      <c r="K19" s="143"/>
      <c r="M19" s="143"/>
    </row>
    <row r="20" ht="13.5" thickTop="1"/>
    <row r="22" spans="2:13" ht="12.75">
      <c r="B22" s="1" t="s">
        <v>132</v>
      </c>
      <c r="C22" s="36">
        <v>43285</v>
      </c>
      <c r="D22" s="36"/>
      <c r="E22" s="36">
        <v>7400</v>
      </c>
      <c r="G22" s="36">
        <v>1172</v>
      </c>
      <c r="I22" s="36">
        <v>-31979</v>
      </c>
      <c r="J22" s="36"/>
      <c r="K22" s="36">
        <v>227</v>
      </c>
      <c r="L22" s="36"/>
      <c r="M22" s="36">
        <f>SUM(C22:K22)</f>
        <v>20105</v>
      </c>
    </row>
    <row r="23" spans="2:13" ht="12.75">
      <c r="B23" s="1" t="s">
        <v>140</v>
      </c>
      <c r="C23" s="13">
        <v>0</v>
      </c>
      <c r="D23" s="13"/>
      <c r="E23" s="13">
        <v>0</v>
      </c>
      <c r="F23" s="33"/>
      <c r="G23" s="23">
        <v>0</v>
      </c>
      <c r="H23" s="33"/>
      <c r="I23" s="23">
        <v>447</v>
      </c>
      <c r="J23" s="23"/>
      <c r="K23" s="23">
        <v>0</v>
      </c>
      <c r="L23" s="23"/>
      <c r="M23" s="36">
        <f>SUM(C23:K23)</f>
        <v>447</v>
      </c>
    </row>
    <row r="24" spans="3:13" ht="12.75">
      <c r="C24" s="8"/>
      <c r="E24" s="8"/>
      <c r="G24" s="8"/>
      <c r="I24" s="8"/>
      <c r="M24" s="8"/>
    </row>
    <row r="25" spans="2:13" ht="9.75" customHeight="1">
      <c r="B25" s="144" t="s">
        <v>133</v>
      </c>
      <c r="C25" s="142">
        <f>SUM(C22:C23)</f>
        <v>43285</v>
      </c>
      <c r="E25" s="142">
        <f>SUM(E22:E23)</f>
        <v>7400</v>
      </c>
      <c r="G25" s="142">
        <f>SUM(G22:G23)</f>
        <v>1172</v>
      </c>
      <c r="H25" s="46"/>
      <c r="I25" s="142">
        <f>SUM(I22:I23)</f>
        <v>-31532</v>
      </c>
      <c r="K25" s="142">
        <f>SUM(K22:K23)</f>
        <v>227</v>
      </c>
      <c r="M25" s="142">
        <f>SUM(M22:M24)</f>
        <v>20552</v>
      </c>
    </row>
    <row r="26" spans="2:13" ht="9.75" customHeight="1" thickBot="1">
      <c r="B26" s="144"/>
      <c r="C26" s="143"/>
      <c r="E26" s="143"/>
      <c r="G26" s="143"/>
      <c r="H26" s="46"/>
      <c r="I26" s="143"/>
      <c r="K26" s="143"/>
      <c r="M26" s="143"/>
    </row>
    <row r="27" ht="13.5" thickTop="1"/>
    <row r="29" spans="2:13" ht="12.75">
      <c r="B29" s="137" t="s">
        <v>135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  <row r="30" spans="2:13" ht="12.75">
      <c r="B30" s="136" t="s">
        <v>91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</sheetData>
  <sheetProtection/>
  <mergeCells count="18">
    <mergeCell ref="B30:M30"/>
    <mergeCell ref="I18:I19"/>
    <mergeCell ref="M18:M19"/>
    <mergeCell ref="B25:B26"/>
    <mergeCell ref="C25:C26"/>
    <mergeCell ref="E25:E26"/>
    <mergeCell ref="M25:M26"/>
    <mergeCell ref="I25:I26"/>
    <mergeCell ref="C7:I7"/>
    <mergeCell ref="K18:K19"/>
    <mergeCell ref="B29:M29"/>
    <mergeCell ref="G25:G26"/>
    <mergeCell ref="K25:K26"/>
    <mergeCell ref="C9:G9"/>
    <mergeCell ref="B18:B19"/>
    <mergeCell ref="C18:C19"/>
    <mergeCell ref="E18:E19"/>
    <mergeCell ref="G18:G1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2011-01-27T06:57:07Z</cp:lastPrinted>
  <dcterms:created xsi:type="dcterms:W3CDTF">2001-12-28T02:18:49Z</dcterms:created>
  <dcterms:modified xsi:type="dcterms:W3CDTF">2011-01-27T06:57:35Z</dcterms:modified>
  <cp:category/>
  <cp:version/>
  <cp:contentType/>
  <cp:contentStatus/>
</cp:coreProperties>
</file>